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リムーバブル ディスク\事務関係\財務諸表等開示システム\R６財務諸表\"/>
    </mc:Choice>
  </mc:AlternateContent>
  <xr:revisionPtr revIDLastSave="0" documentId="13_ncr:1_{07E7015C-9854-42BE-B596-075D4A4212B7}" xr6:coauthVersionLast="47" xr6:coauthVersionMax="47" xr10:uidLastSave="{00000000-0000-0000-0000-000000000000}"/>
  <bookViews>
    <workbookView xWindow="-120" yWindow="-120" windowWidth="19440" windowHeight="15000" xr2:uid="{3BAA2280-B171-4084-AD24-4E0EFE6FB5AE}"/>
  </bookViews>
  <sheets>
    <sheet name="第三号第一様式" sheetId="1" r:id="rId1"/>
  </sheets>
  <definedNames>
    <definedName name="_xlnm.Print_Titles" localSheetId="0">第三号第一様式!$1:$6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E52" i="1"/>
  <c r="E51" i="1"/>
  <c r="E50" i="1"/>
  <c r="E49" i="1"/>
  <c r="E48" i="1"/>
  <c r="E47" i="1"/>
  <c r="I46" i="1"/>
  <c r="E46" i="1"/>
  <c r="I45" i="1"/>
  <c r="E45" i="1"/>
  <c r="I44" i="1"/>
  <c r="E44" i="1"/>
  <c r="I43" i="1"/>
  <c r="E43" i="1"/>
  <c r="I42" i="1"/>
  <c r="E42" i="1"/>
  <c r="I41" i="1"/>
  <c r="E41" i="1"/>
  <c r="I40" i="1"/>
  <c r="E40" i="1"/>
  <c r="H39" i="1"/>
  <c r="G39" i="1"/>
  <c r="I39" i="1" s="1"/>
  <c r="E39" i="1"/>
  <c r="I38" i="1"/>
  <c r="E38" i="1"/>
  <c r="I37" i="1"/>
  <c r="E37" i="1"/>
  <c r="I36" i="1"/>
  <c r="H36" i="1"/>
  <c r="H53" i="1" s="1"/>
  <c r="G36" i="1"/>
  <c r="E36" i="1"/>
  <c r="E35" i="1"/>
  <c r="H34" i="1"/>
  <c r="H54" i="1" s="1"/>
  <c r="E34" i="1"/>
  <c r="I33" i="1"/>
  <c r="E33" i="1"/>
  <c r="I32" i="1"/>
  <c r="D32" i="1"/>
  <c r="E32" i="1" s="1"/>
  <c r="C32" i="1"/>
  <c r="I31" i="1"/>
  <c r="E31" i="1"/>
  <c r="I30" i="1"/>
  <c r="E30" i="1"/>
  <c r="I29" i="1"/>
  <c r="E29" i="1"/>
  <c r="I28" i="1"/>
  <c r="D28" i="1"/>
  <c r="C28" i="1"/>
  <c r="E28" i="1" s="1"/>
  <c r="I27" i="1"/>
  <c r="H27" i="1"/>
  <c r="G27" i="1"/>
  <c r="C27" i="1"/>
  <c r="I26" i="1"/>
  <c r="I25" i="1"/>
  <c r="I24" i="1"/>
  <c r="I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H9" i="1"/>
  <c r="G9" i="1"/>
  <c r="G34" i="1" s="1"/>
  <c r="D9" i="1"/>
  <c r="C9" i="1"/>
  <c r="C54" i="1" s="1"/>
  <c r="D54" i="1" l="1"/>
  <c r="E54" i="1" s="1"/>
  <c r="I34" i="1"/>
  <c r="G53" i="1"/>
  <c r="I53" i="1" s="1"/>
  <c r="D27" i="1"/>
  <c r="E27" i="1" s="1"/>
  <c r="E9" i="1"/>
  <c r="G54" i="1" l="1"/>
  <c r="I54" i="1" s="1"/>
</calcChain>
</file>

<file path=xl/sharedStrings.xml><?xml version="1.0" encoding="utf-8"?>
<sst xmlns="http://schemas.openxmlformats.org/spreadsheetml/2006/main" count="94" uniqueCount="89">
  <si>
    <t>第三号第一様式（第二十七条第四項関係）</t>
    <phoneticPr fontId="4"/>
  </si>
  <si>
    <t>法人単位貸借対照表</t>
    <phoneticPr fontId="2"/>
  </si>
  <si>
    <t>令和6年3月31日現在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</si>
  <si>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</si>
  <si>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</si>
  <si>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</si>
  <si>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</si>
  <si>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</si>
  <si>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</si>
  <si>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</si>
  <si>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</si>
  <si>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</si>
  <si>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短期運営資金借入金</t>
  </si>
  <si>
    <t>　事業未収金</t>
  </si>
  <si>
    <t>　事業未払金</t>
  </si>
  <si>
    <t>　未収金</t>
  </si>
  <si>
    <t>　その他の未払金</t>
  </si>
  <si>
    <t>　未収補助金</t>
  </si>
  <si>
    <t>　役員等短期借入金</t>
  </si>
  <si>
    <t>　未収収益</t>
  </si>
  <si>
    <t>　１年以内返済予定設備資金借入金</t>
  </si>
  <si>
    <t>　立替金</t>
  </si>
  <si>
    <t>　１年以内返済予定長期運営資金借入金</t>
  </si>
  <si>
    <t>　前払金</t>
  </si>
  <si>
    <t>　１年以内返済予定リース債務</t>
  </si>
  <si>
    <t>　前払費用</t>
  </si>
  <si>
    <t>　１年以内返済予定役員等長期借入金</t>
  </si>
  <si>
    <t>　１年以内回収予定長期貸付金</t>
  </si>
  <si>
    <t>　１年以内支払予定長期未払金</t>
  </si>
  <si>
    <t>　短期貸付金</t>
  </si>
  <si>
    <t>　未払費用</t>
  </si>
  <si>
    <t>　仮払金</t>
  </si>
  <si>
    <t>　預り金</t>
  </si>
  <si>
    <t>　その他の流動資産</t>
  </si>
  <si>
    <t>　職員預り金</t>
  </si>
  <si>
    <t>　徴収不能引当金</t>
  </si>
  <si>
    <t>　前受金</t>
  </si>
  <si>
    <t>　前受収益</t>
  </si>
  <si>
    <t>　仮受金</t>
  </si>
  <si>
    <t>　賞与引当金</t>
  </si>
  <si>
    <t>　その他の流動負債</t>
  </si>
  <si>
    <t>固定資産</t>
  </si>
  <si>
    <t>固定負債</t>
  </si>
  <si>
    <t>基本財産</t>
  </si>
  <si>
    <t>　設備資金借入金</t>
  </si>
  <si>
    <t>　土地</t>
  </si>
  <si>
    <t>　長期運営資金借入金</t>
  </si>
  <si>
    <t>　建物</t>
  </si>
  <si>
    <t>　役員等長期借入金</t>
  </si>
  <si>
    <t>　定期預金</t>
  </si>
  <si>
    <t>　長期未払金</t>
  </si>
  <si>
    <t>その他の固定資産</t>
  </si>
  <si>
    <t>　長期預り金</t>
  </si>
  <si>
    <t>　その他の固定負債</t>
  </si>
  <si>
    <t>負債の部合計</t>
  </si>
  <si>
    <t>　構築物</t>
  </si>
  <si>
    <t>純資産の部</t>
  </si>
  <si>
    <t>　機械及び装置</t>
  </si>
  <si>
    <t>基本金</t>
  </si>
  <si>
    <t>　車輌運搬具</t>
  </si>
  <si>
    <t>　基本金</t>
  </si>
  <si>
    <t>　器具及び備品</t>
  </si>
  <si>
    <t>国庫補助金等特別積立金</t>
  </si>
  <si>
    <t>　建設仮勘定</t>
  </si>
  <si>
    <t>その他の積立金</t>
  </si>
  <si>
    <t>　有形リース資産</t>
  </si>
  <si>
    <t>　人件費積立金</t>
  </si>
  <si>
    <t>　権利</t>
  </si>
  <si>
    <t>　修繕費積立禽</t>
  </si>
  <si>
    <t>　ソフトウェア</t>
  </si>
  <si>
    <t>　備品等購入積立金</t>
  </si>
  <si>
    <t>　無形リース資産</t>
  </si>
  <si>
    <t>　保育所施設・整備積立金</t>
  </si>
  <si>
    <t>　長期貸付金</t>
  </si>
  <si>
    <t>　設備等整備積立金</t>
  </si>
  <si>
    <t>　長期預り金積立資産</t>
  </si>
  <si>
    <t>次期繰越活動増減差額</t>
  </si>
  <si>
    <t>　人件費積立資産</t>
  </si>
  <si>
    <t>（うち当期活動増減差額）</t>
  </si>
  <si>
    <t>　修繕費積立資産</t>
  </si>
  <si>
    <t>　備品等購入積立資産</t>
  </si>
  <si>
    <t>　保育所施設・整備積立資産</t>
  </si>
  <si>
    <t>　設備等整備積立資産</t>
  </si>
  <si>
    <t>　差入保証金</t>
  </si>
  <si>
    <t>　長期前払費用</t>
  </si>
  <si>
    <t>　その他の固定資産</t>
  </si>
  <si>
    <t>純資産の部合計</t>
  </si>
  <si>
    <t>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</si>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</sst>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7" fillId="0" borderId="4" xfId="2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horizontal="left" vertical="top" shrinkToFit="1"/>
    </xf>
    <xf numFmtId="176" fontId="9" fillId="0" borderId="4" xfId="1" applyNumberFormat="1" applyFont="1" applyBorder="1" applyAlignment="1" applyProtection="1">
      <alignment vertical="top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5" xfId="1" applyFont="1" applyBorder="1" applyAlignment="1">
      <alignment horizontal="left" vertical="top" shrinkToFit="1"/>
    </xf>
    <xf numFmtId="176" fontId="9" fillId="0" borderId="5" xfId="1" applyNumberFormat="1" applyFont="1" applyBorder="1" applyAlignment="1" applyProtection="1">
      <alignment vertical="top" shrinkToFit="1"/>
      <protection locked="0"/>
    </xf>
    <xf numFmtId="176" fontId="9" fillId="0" borderId="5" xfId="0" applyNumberFormat="1" applyFont="1" applyBorder="1" applyProtection="1">
      <alignment vertical="center"/>
      <protection locked="0"/>
    </xf>
    <xf numFmtId="0" fontId="7" fillId="0" borderId="6" xfId="1" applyFont="1" applyBorder="1" applyAlignment="1">
      <alignment horizontal="left" vertical="top" shrinkToFit="1"/>
    </xf>
    <xf numFmtId="176" fontId="9" fillId="0" borderId="6" xfId="1" applyNumberFormat="1" applyFont="1" applyBorder="1" applyAlignment="1" applyProtection="1">
      <alignment vertical="top" shrinkToFit="1"/>
      <protection locked="0"/>
    </xf>
    <xf numFmtId="176" fontId="9" fillId="0" borderId="6" xfId="0" applyNumberFormat="1" applyFont="1" applyBorder="1" applyProtection="1">
      <alignment vertical="center"/>
      <protection locked="0"/>
    </xf>
    <xf numFmtId="0" fontId="7" fillId="0" borderId="7" xfId="1" applyFont="1" applyBorder="1" applyAlignment="1">
      <alignment horizontal="left" vertical="top" shrinkToFit="1"/>
    </xf>
    <xf numFmtId="176" fontId="9" fillId="0" borderId="7" xfId="1" applyNumberFormat="1" applyFont="1" applyBorder="1" applyAlignment="1" applyProtection="1">
      <alignment vertical="top" shrinkToFit="1"/>
      <protection locked="0"/>
    </xf>
    <xf numFmtId="0" fontId="7" fillId="0" borderId="4" xfId="1" applyFont="1" applyBorder="1" applyAlignment="1">
      <alignment vertical="center" shrinkToFit="1"/>
    </xf>
    <xf numFmtId="176" fontId="9" fillId="0" borderId="4" xfId="1" applyNumberFormat="1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</cellXfs>
  <cellStyles count="3">
    <cellStyle name="標準" xfId="0" builtinId="0"/>
    <cellStyle name="標準 2" xfId="1" xr:uid="{4344C678-28CC-4DBB-8034-F6C5554BA541}"/>
    <cellStyle name="標準 3" xfId="2" xr:uid="{66B3B62B-5BA2-44BF-9EE1-8D172D4DCA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62C5F-871A-4E46-9526-F68B391F0E6C}">
  <sheetPr>
    <pageSetUpPr fitToPage="1"/>
  </sheetPr>
  <dimension ref="B1:I54"/>
  <sheetViews>
    <sheetView showGridLines="0" tabSelected="1" workbookViewId="0"/>
  </sheetViews>
  <sheetFormatPr defaultRowHeight="18.75" x14ac:dyDescent="0.4"/>
  <cols>
    <col min="1" max="1" width="2.875" customWidth="1"/>
    <col min="2" max="2" width="35.5" customWidth="1"/>
    <col min="3" max="5" width="20.75" customWidth="1"/>
    <col min="6" max="6" width="35.5" customWidth="1"/>
    <col min="7" max="9" width="20.75" customWidth="1"/>
  </cols>
  <sheetData>
    <row r="1" spans="2:9" x14ac:dyDescent="0.4">
      <c r="B1" s="1"/>
      <c r="C1" s="1"/>
      <c r="D1" s="1"/>
      <c r="E1" s="1"/>
      <c r="F1" s="1"/>
      <c r="G1" s="1"/>
      <c r="H1" s="1"/>
      <c r="I1" s="1"/>
    </row>
    <row r="2" spans="2:9" ht="21" x14ac:dyDescent="0.4">
      <c r="B2" s="2"/>
      <c r="C2" s="1"/>
      <c r="D2" s="1"/>
      <c r="E2" s="1"/>
      <c r="F2" s="1"/>
      <c r="G2" s="1"/>
      <c r="H2" s="3"/>
      <c r="I2" s="3" t="s">
        <v>0</v>
      </c>
    </row>
    <row r="3" spans="2:9" ht="21" x14ac:dyDescent="0.4">
      <c r="B3" s="22" t="s">
        <v>1</v>
      </c>
      <c r="C3" s="22"/>
      <c r="D3" s="22"/>
      <c r="E3" s="22"/>
      <c r="F3" s="22"/>
      <c r="G3" s="22"/>
      <c r="H3" s="22"/>
      <c r="I3" s="22"/>
    </row>
    <row r="4" spans="2:9" ht="21" x14ac:dyDescent="0.4">
      <c r="B4" s="4"/>
      <c r="C4" s="2"/>
      <c r="D4" s="1"/>
      <c r="E4" s="1"/>
      <c r="F4" s="1"/>
      <c r="G4" s="1"/>
      <c r="H4" s="1"/>
      <c r="I4" s="1"/>
    </row>
    <row r="5" spans="2:9" ht="21" x14ac:dyDescent="0.4">
      <c r="B5" s="23" t="s">
        <v>2</v>
      </c>
      <c r="C5" s="23"/>
      <c r="D5" s="23"/>
      <c r="E5" s="23"/>
      <c r="F5" s="23"/>
      <c r="G5" s="23"/>
      <c r="H5" s="23"/>
      <c r="I5" s="23"/>
    </row>
    <row r="6" spans="2:9" x14ac:dyDescent="0.4">
      <c r="B6" s="5"/>
      <c r="C6" s="1"/>
      <c r="D6" s="1"/>
      <c r="E6" s="1"/>
      <c r="F6" s="1"/>
      <c r="G6" s="1"/>
      <c r="H6" s="1"/>
      <c r="I6" s="6" t="s">
        <v>3</v>
      </c>
    </row>
    <row r="7" spans="2:9" x14ac:dyDescent="0.4">
      <c r="B7" s="24" t="s">
        <v>4</v>
      </c>
      <c r="C7" s="25"/>
      <c r="D7" s="25"/>
      <c r="E7" s="26"/>
      <c r="F7" s="24" t="s">
        <v>5</v>
      </c>
      <c r="G7" s="25"/>
      <c r="H7" s="25"/>
      <c r="I7" s="26"/>
    </row>
    <row r="8" spans="2:9" x14ac:dyDescent="0.4">
      <c r="B8" s="7"/>
      <c r="C8" s="7" t="s">
        <v>6</v>
      </c>
      <c r="D8" s="7" t="s">
        <v>7</v>
      </c>
      <c r="E8" s="7" t="s">
        <v>8</v>
      </c>
      <c r="F8" s="8"/>
      <c r="G8" s="7" t="s">
        <v>6</v>
      </c>
      <c r="H8" s="7" t="s">
        <v>7</v>
      </c>
      <c r="I8" s="7" t="s">
        <v>8</v>
      </c>
    </row>
    <row r="9" spans="2:9" x14ac:dyDescent="0.4">
      <c r="B9" s="9" t="s">
        <v>9</v>
      </c>
      <c r="C9" s="10">
        <f>+C10+C11+C12+C13+C14+C15+C16+C17+C18+C19+C20+C21-ABS(C22)</f>
        <v>52570600</v>
      </c>
      <c r="D9" s="11">
        <f>+D10+D11+D12+D13+D14+D15+D16+D17+D18+D19+D20+D21-ABS(D22)</f>
        <v>59659093</v>
      </c>
      <c r="E9" s="10">
        <f>C9-D9</f>
        <v>-7088493</v>
      </c>
      <c r="F9" s="9" t="s">
        <v>10</v>
      </c>
      <c r="G9" s="10">
        <f>+G10+G11+G12+G13+G14+G15+G16+G17+G18+G19+G20+G21+G22+G23+G24+G25+G26</f>
        <v>17009669</v>
      </c>
      <c r="H9" s="11">
        <f>+H10+H11+H12+H13+H14+H15+H16+H17+H18+H19+H20+H21+H22+H23+H24+H25+H26</f>
        <v>22507080</v>
      </c>
      <c r="I9" s="10">
        <f>G9-H9</f>
        <v>-5497411</v>
      </c>
    </row>
    <row r="10" spans="2:9" x14ac:dyDescent="0.4">
      <c r="B10" s="12" t="s">
        <v>11</v>
      </c>
      <c r="C10" s="13">
        <v>46937344</v>
      </c>
      <c r="D10" s="14">
        <v>53267759</v>
      </c>
      <c r="E10" s="13">
        <f t="shared" ref="E10:E54" si="0">C10-D10</f>
        <v>-6330415</v>
      </c>
      <c r="F10" s="12" t="s">
        <v>12</v>
      </c>
      <c r="G10" s="13"/>
      <c r="H10" s="14"/>
      <c r="I10" s="13">
        <f t="shared" ref="I10:I54" si="1">G10-H10</f>
        <v>0</v>
      </c>
    </row>
    <row r="11" spans="2:9" x14ac:dyDescent="0.4">
      <c r="B11" s="15" t="s">
        <v>13</v>
      </c>
      <c r="C11" s="16">
        <v>27056</v>
      </c>
      <c r="D11" s="17">
        <v>97574</v>
      </c>
      <c r="E11" s="16">
        <f t="shared" si="0"/>
        <v>-70518</v>
      </c>
      <c r="F11" s="15" t="s">
        <v>14</v>
      </c>
      <c r="G11" s="16">
        <v>5478072</v>
      </c>
      <c r="H11" s="17">
        <v>11329699</v>
      </c>
      <c r="I11" s="16">
        <f t="shared" si="1"/>
        <v>-5851627</v>
      </c>
    </row>
    <row r="12" spans="2:9" x14ac:dyDescent="0.4">
      <c r="B12" s="15" t="s">
        <v>15</v>
      </c>
      <c r="C12" s="16"/>
      <c r="D12" s="17"/>
      <c r="E12" s="16">
        <f t="shared" si="0"/>
        <v>0</v>
      </c>
      <c r="F12" s="15" t="s">
        <v>16</v>
      </c>
      <c r="G12" s="16"/>
      <c r="H12" s="17"/>
      <c r="I12" s="16">
        <f t="shared" si="1"/>
        <v>0</v>
      </c>
    </row>
    <row r="13" spans="2:9" x14ac:dyDescent="0.4">
      <c r="B13" s="15" t="s">
        <v>17</v>
      </c>
      <c r="C13" s="16">
        <v>5606200</v>
      </c>
      <c r="D13" s="17">
        <v>6293760</v>
      </c>
      <c r="E13" s="16">
        <f t="shared" si="0"/>
        <v>-687560</v>
      </c>
      <c r="F13" s="15" t="s">
        <v>18</v>
      </c>
      <c r="G13" s="16"/>
      <c r="H13" s="17"/>
      <c r="I13" s="16">
        <f t="shared" si="1"/>
        <v>0</v>
      </c>
    </row>
    <row r="14" spans="2:9" x14ac:dyDescent="0.4">
      <c r="B14" s="15" t="s">
        <v>19</v>
      </c>
      <c r="C14" s="16"/>
      <c r="D14" s="17"/>
      <c r="E14" s="16">
        <f t="shared" si="0"/>
        <v>0</v>
      </c>
      <c r="F14" s="15" t="s">
        <v>20</v>
      </c>
      <c r="G14" s="16"/>
      <c r="H14" s="17"/>
      <c r="I14" s="16">
        <f t="shared" si="1"/>
        <v>0</v>
      </c>
    </row>
    <row r="15" spans="2:9" x14ac:dyDescent="0.4">
      <c r="B15" s="15" t="s">
        <v>21</v>
      </c>
      <c r="C15" s="16"/>
      <c r="D15" s="17"/>
      <c r="E15" s="16">
        <f t="shared" si="0"/>
        <v>0</v>
      </c>
      <c r="F15" s="15" t="s">
        <v>22</v>
      </c>
      <c r="G15" s="16"/>
      <c r="H15" s="17"/>
      <c r="I15" s="16">
        <f t="shared" si="1"/>
        <v>0</v>
      </c>
    </row>
    <row r="16" spans="2:9" x14ac:dyDescent="0.4">
      <c r="B16" s="15" t="s">
        <v>23</v>
      </c>
      <c r="C16" s="16"/>
      <c r="D16" s="17"/>
      <c r="E16" s="16">
        <f t="shared" si="0"/>
        <v>0</v>
      </c>
      <c r="F16" s="15" t="s">
        <v>24</v>
      </c>
      <c r="G16" s="16"/>
      <c r="H16" s="17"/>
      <c r="I16" s="16">
        <f t="shared" si="1"/>
        <v>0</v>
      </c>
    </row>
    <row r="17" spans="2:9" x14ac:dyDescent="0.4">
      <c r="B17" s="15" t="s">
        <v>25</v>
      </c>
      <c r="C17" s="16"/>
      <c r="D17" s="17"/>
      <c r="E17" s="16">
        <f t="shared" si="0"/>
        <v>0</v>
      </c>
      <c r="F17" s="15" t="s">
        <v>26</v>
      </c>
      <c r="G17" s="16"/>
      <c r="H17" s="17"/>
      <c r="I17" s="16">
        <f t="shared" si="1"/>
        <v>0</v>
      </c>
    </row>
    <row r="18" spans="2:9" x14ac:dyDescent="0.4">
      <c r="B18" s="15" t="s">
        <v>27</v>
      </c>
      <c r="C18" s="16"/>
      <c r="D18" s="17"/>
      <c r="E18" s="16">
        <f t="shared" si="0"/>
        <v>0</v>
      </c>
      <c r="F18" s="15" t="s">
        <v>28</v>
      </c>
      <c r="G18" s="16"/>
      <c r="H18" s="17"/>
      <c r="I18" s="16">
        <f t="shared" si="1"/>
        <v>0</v>
      </c>
    </row>
    <row r="19" spans="2:9" x14ac:dyDescent="0.4">
      <c r="B19" s="15" t="s">
        <v>29</v>
      </c>
      <c r="C19" s="16"/>
      <c r="D19" s="17"/>
      <c r="E19" s="16">
        <f t="shared" si="0"/>
        <v>0</v>
      </c>
      <c r="F19" s="15" t="s">
        <v>30</v>
      </c>
      <c r="G19" s="16"/>
      <c r="H19" s="17"/>
      <c r="I19" s="16">
        <f t="shared" si="1"/>
        <v>0</v>
      </c>
    </row>
    <row r="20" spans="2:9" x14ac:dyDescent="0.4">
      <c r="B20" s="15" t="s">
        <v>31</v>
      </c>
      <c r="C20" s="16"/>
      <c r="D20" s="17"/>
      <c r="E20" s="16">
        <f t="shared" si="0"/>
        <v>0</v>
      </c>
      <c r="F20" s="15" t="s">
        <v>32</v>
      </c>
      <c r="G20" s="16">
        <v>911329</v>
      </c>
      <c r="H20" s="17">
        <v>776391</v>
      </c>
      <c r="I20" s="16">
        <f t="shared" si="1"/>
        <v>134938</v>
      </c>
    </row>
    <row r="21" spans="2:9" x14ac:dyDescent="0.4">
      <c r="B21" s="15" t="s">
        <v>33</v>
      </c>
      <c r="C21" s="16"/>
      <c r="D21" s="17"/>
      <c r="E21" s="16">
        <f t="shared" si="0"/>
        <v>0</v>
      </c>
      <c r="F21" s="15" t="s">
        <v>34</v>
      </c>
      <c r="G21" s="16">
        <v>3970268</v>
      </c>
      <c r="H21" s="17">
        <v>3142990</v>
      </c>
      <c r="I21" s="16">
        <f t="shared" si="1"/>
        <v>827278</v>
      </c>
    </row>
    <row r="22" spans="2:9" x14ac:dyDescent="0.4">
      <c r="B22" s="15" t="s">
        <v>35</v>
      </c>
      <c r="C22" s="16"/>
      <c r="D22" s="17"/>
      <c r="E22" s="16">
        <f t="shared" si="0"/>
        <v>0</v>
      </c>
      <c r="F22" s="15" t="s">
        <v>36</v>
      </c>
      <c r="G22" s="16"/>
      <c r="H22" s="17"/>
      <c r="I22" s="16">
        <f t="shared" si="1"/>
        <v>0</v>
      </c>
    </row>
    <row r="23" spans="2:9" x14ac:dyDescent="0.4">
      <c r="B23" s="15"/>
      <c r="C23" s="16"/>
      <c r="D23" s="16"/>
      <c r="E23" s="16"/>
      <c r="F23" s="15" t="s">
        <v>37</v>
      </c>
      <c r="G23" s="16"/>
      <c r="H23" s="17"/>
      <c r="I23" s="16">
        <f t="shared" si="1"/>
        <v>0</v>
      </c>
    </row>
    <row r="24" spans="2:9" x14ac:dyDescent="0.4">
      <c r="B24" s="15"/>
      <c r="C24" s="16"/>
      <c r="D24" s="16"/>
      <c r="E24" s="16"/>
      <c r="F24" s="15" t="s">
        <v>38</v>
      </c>
      <c r="G24" s="16"/>
      <c r="H24" s="17"/>
      <c r="I24" s="16">
        <f t="shared" si="1"/>
        <v>0</v>
      </c>
    </row>
    <row r="25" spans="2:9" x14ac:dyDescent="0.4">
      <c r="B25" s="15"/>
      <c r="C25" s="16"/>
      <c r="D25" s="16"/>
      <c r="E25" s="16"/>
      <c r="F25" s="15" t="s">
        <v>39</v>
      </c>
      <c r="G25" s="16">
        <v>6650000</v>
      </c>
      <c r="H25" s="17">
        <v>7258000</v>
      </c>
      <c r="I25" s="16">
        <f t="shared" si="1"/>
        <v>-608000</v>
      </c>
    </row>
    <row r="26" spans="2:9" x14ac:dyDescent="0.4">
      <c r="B26" s="15"/>
      <c r="C26" s="16"/>
      <c r="D26" s="16"/>
      <c r="E26" s="16"/>
      <c r="F26" s="15" t="s">
        <v>40</v>
      </c>
      <c r="G26" s="16"/>
      <c r="H26" s="17"/>
      <c r="I26" s="16">
        <f t="shared" si="1"/>
        <v>0</v>
      </c>
    </row>
    <row r="27" spans="2:9" x14ac:dyDescent="0.4">
      <c r="B27" s="9" t="s">
        <v>41</v>
      </c>
      <c r="C27" s="10">
        <f>+C28 +C32</f>
        <v>369430531</v>
      </c>
      <c r="D27" s="11">
        <f>+D28 +D32</f>
        <v>375790472</v>
      </c>
      <c r="E27" s="10">
        <f t="shared" si="0"/>
        <v>-6359941</v>
      </c>
      <c r="F27" s="9" t="s">
        <v>42</v>
      </c>
      <c r="G27" s="10">
        <f>+G28+G29+G30+G31+G32+G33</f>
        <v>0</v>
      </c>
      <c r="H27" s="11">
        <f>+H28+H29+H30+H31+H32+H33</f>
        <v>0</v>
      </c>
      <c r="I27" s="10">
        <f t="shared" si="1"/>
        <v>0</v>
      </c>
    </row>
    <row r="28" spans="2:9" x14ac:dyDescent="0.4">
      <c r="B28" s="9" t="s">
        <v>43</v>
      </c>
      <c r="C28" s="10">
        <f>+C29+C30+C31</f>
        <v>147526613</v>
      </c>
      <c r="D28" s="11">
        <f>+D29+D30+D31</f>
        <v>156901121</v>
      </c>
      <c r="E28" s="10">
        <f t="shared" si="0"/>
        <v>-9374508</v>
      </c>
      <c r="F28" s="15" t="s">
        <v>44</v>
      </c>
      <c r="G28" s="16"/>
      <c r="H28" s="17"/>
      <c r="I28" s="16">
        <f t="shared" si="1"/>
        <v>0</v>
      </c>
    </row>
    <row r="29" spans="2:9" x14ac:dyDescent="0.4">
      <c r="B29" s="12" t="s">
        <v>45</v>
      </c>
      <c r="C29" s="13"/>
      <c r="D29" s="14"/>
      <c r="E29" s="13">
        <f t="shared" si="0"/>
        <v>0</v>
      </c>
      <c r="F29" s="15" t="s">
        <v>46</v>
      </c>
      <c r="G29" s="16"/>
      <c r="H29" s="17"/>
      <c r="I29" s="16">
        <f t="shared" si="1"/>
        <v>0</v>
      </c>
    </row>
    <row r="30" spans="2:9" x14ac:dyDescent="0.4">
      <c r="B30" s="15" t="s">
        <v>47</v>
      </c>
      <c r="C30" s="16">
        <v>147526613</v>
      </c>
      <c r="D30" s="17">
        <v>156901121</v>
      </c>
      <c r="E30" s="16">
        <f t="shared" si="0"/>
        <v>-9374508</v>
      </c>
      <c r="F30" s="15" t="s">
        <v>48</v>
      </c>
      <c r="G30" s="16"/>
      <c r="H30" s="17"/>
      <c r="I30" s="16">
        <f t="shared" si="1"/>
        <v>0</v>
      </c>
    </row>
    <row r="31" spans="2:9" x14ac:dyDescent="0.4">
      <c r="B31" s="15" t="s">
        <v>49</v>
      </c>
      <c r="C31" s="16"/>
      <c r="D31" s="17"/>
      <c r="E31" s="16">
        <f t="shared" si="0"/>
        <v>0</v>
      </c>
      <c r="F31" s="15" t="s">
        <v>50</v>
      </c>
      <c r="G31" s="16"/>
      <c r="H31" s="17"/>
      <c r="I31" s="16">
        <f t="shared" si="1"/>
        <v>0</v>
      </c>
    </row>
    <row r="32" spans="2:9" x14ac:dyDescent="0.4">
      <c r="B32" s="9" t="s">
        <v>51</v>
      </c>
      <c r="C32" s="10">
        <f>+C33+C34+C35+C36+C37+C38+C39+C40+C41+C42+C43+C44+C45+C46+C47+C48+C49+C50+C51+C52+C53</f>
        <v>221903918</v>
      </c>
      <c r="D32" s="11">
        <f>+D33+D34+D35+D36+D37+D38+D39+D40+D41+D42+D43+D44+D45+D46+D47+D48+D49+D50+D51+D52+D53</f>
        <v>218889351</v>
      </c>
      <c r="E32" s="10">
        <f t="shared" si="0"/>
        <v>3014567</v>
      </c>
      <c r="F32" s="15" t="s">
        <v>52</v>
      </c>
      <c r="G32" s="16"/>
      <c r="H32" s="17"/>
      <c r="I32" s="16">
        <f t="shared" si="1"/>
        <v>0</v>
      </c>
    </row>
    <row r="33" spans="2:9" x14ac:dyDescent="0.4">
      <c r="B33" s="12" t="s">
        <v>45</v>
      </c>
      <c r="C33" s="13"/>
      <c r="D33" s="14"/>
      <c r="E33" s="13">
        <f t="shared" si="0"/>
        <v>0</v>
      </c>
      <c r="F33" s="15" t="s">
        <v>53</v>
      </c>
      <c r="G33" s="16"/>
      <c r="H33" s="17"/>
      <c r="I33" s="16">
        <f t="shared" si="1"/>
        <v>0</v>
      </c>
    </row>
    <row r="34" spans="2:9" x14ac:dyDescent="0.4">
      <c r="B34" s="15" t="s">
        <v>47</v>
      </c>
      <c r="C34" s="16">
        <v>4534422</v>
      </c>
      <c r="D34" s="17">
        <v>5168569</v>
      </c>
      <c r="E34" s="16">
        <f t="shared" si="0"/>
        <v>-634147</v>
      </c>
      <c r="F34" s="9" t="s">
        <v>54</v>
      </c>
      <c r="G34" s="10">
        <f>+G9 +G27</f>
        <v>17009669</v>
      </c>
      <c r="H34" s="10">
        <f>+H9 +H27</f>
        <v>22507080</v>
      </c>
      <c r="I34" s="10">
        <f t="shared" si="1"/>
        <v>-5497411</v>
      </c>
    </row>
    <row r="35" spans="2:9" x14ac:dyDescent="0.4">
      <c r="B35" s="15" t="s">
        <v>55</v>
      </c>
      <c r="C35" s="16">
        <v>9478729</v>
      </c>
      <c r="D35" s="17">
        <v>10879545</v>
      </c>
      <c r="E35" s="16">
        <f t="shared" si="0"/>
        <v>-1400816</v>
      </c>
      <c r="F35" s="27" t="s">
        <v>56</v>
      </c>
      <c r="G35" s="28"/>
      <c r="H35" s="28"/>
      <c r="I35" s="29"/>
    </row>
    <row r="36" spans="2:9" x14ac:dyDescent="0.4">
      <c r="B36" s="15" t="s">
        <v>57</v>
      </c>
      <c r="C36" s="16">
        <v>1725741</v>
      </c>
      <c r="D36" s="17">
        <v>1833882</v>
      </c>
      <c r="E36" s="16">
        <f t="shared" si="0"/>
        <v>-108141</v>
      </c>
      <c r="F36" s="12" t="s">
        <v>58</v>
      </c>
      <c r="G36" s="13">
        <f>+G37</f>
        <v>11878927</v>
      </c>
      <c r="H36" s="14">
        <f>+H37</f>
        <v>11878927</v>
      </c>
      <c r="I36" s="13">
        <f t="shared" si="1"/>
        <v>0</v>
      </c>
    </row>
    <row r="37" spans="2:9" x14ac:dyDescent="0.4">
      <c r="B37" s="15" t="s">
        <v>59</v>
      </c>
      <c r="C37" s="16">
        <v>3</v>
      </c>
      <c r="D37" s="17">
        <v>3</v>
      </c>
      <c r="E37" s="16">
        <f t="shared" si="0"/>
        <v>0</v>
      </c>
      <c r="F37" s="15" t="s">
        <v>60</v>
      </c>
      <c r="G37" s="16">
        <v>11878927</v>
      </c>
      <c r="H37" s="17">
        <v>11878927</v>
      </c>
      <c r="I37" s="16">
        <f t="shared" si="1"/>
        <v>0</v>
      </c>
    </row>
    <row r="38" spans="2:9" x14ac:dyDescent="0.4">
      <c r="B38" s="15" t="s">
        <v>61</v>
      </c>
      <c r="C38" s="16">
        <v>12056823</v>
      </c>
      <c r="D38" s="17">
        <v>14738672</v>
      </c>
      <c r="E38" s="16">
        <f t="shared" si="0"/>
        <v>-2681849</v>
      </c>
      <c r="F38" s="15" t="s">
        <v>62</v>
      </c>
      <c r="G38" s="16">
        <v>132977835</v>
      </c>
      <c r="H38" s="17">
        <v>140403686</v>
      </c>
      <c r="I38" s="16">
        <f t="shared" si="1"/>
        <v>-7425851</v>
      </c>
    </row>
    <row r="39" spans="2:9" x14ac:dyDescent="0.4">
      <c r="B39" s="15" t="s">
        <v>63</v>
      </c>
      <c r="C39" s="16"/>
      <c r="D39" s="17"/>
      <c r="E39" s="16">
        <f t="shared" si="0"/>
        <v>0</v>
      </c>
      <c r="F39" s="15" t="s">
        <v>64</v>
      </c>
      <c r="G39" s="16">
        <f>+G40+G41+G42+G43+G44</f>
        <v>191500000</v>
      </c>
      <c r="H39" s="17">
        <f>+H40+H41+H42+H43+H44</f>
        <v>184500000</v>
      </c>
      <c r="I39" s="16">
        <f t="shared" si="1"/>
        <v>7000000</v>
      </c>
    </row>
    <row r="40" spans="2:9" x14ac:dyDescent="0.4">
      <c r="B40" s="15" t="s">
        <v>65</v>
      </c>
      <c r="C40" s="16"/>
      <c r="D40" s="17"/>
      <c r="E40" s="16">
        <f t="shared" si="0"/>
        <v>0</v>
      </c>
      <c r="F40" s="15" t="s">
        <v>66</v>
      </c>
      <c r="G40" s="16">
        <v>63000000</v>
      </c>
      <c r="H40" s="17">
        <v>61000000</v>
      </c>
      <c r="I40" s="16">
        <f t="shared" si="1"/>
        <v>2000000</v>
      </c>
    </row>
    <row r="41" spans="2:9" x14ac:dyDescent="0.4">
      <c r="B41" s="15" t="s">
        <v>67</v>
      </c>
      <c r="C41" s="16"/>
      <c r="D41" s="17"/>
      <c r="E41" s="16">
        <f t="shared" si="0"/>
        <v>0</v>
      </c>
      <c r="F41" s="15" t="s">
        <v>68</v>
      </c>
      <c r="G41" s="16">
        <v>19000000</v>
      </c>
      <c r="H41" s="17">
        <v>18000000</v>
      </c>
      <c r="I41" s="16">
        <f t="shared" si="1"/>
        <v>1000000</v>
      </c>
    </row>
    <row r="42" spans="2:9" x14ac:dyDescent="0.4">
      <c r="B42" s="15" t="s">
        <v>69</v>
      </c>
      <c r="C42" s="16">
        <v>1128600</v>
      </c>
      <c r="D42" s="17">
        <v>289080</v>
      </c>
      <c r="E42" s="16">
        <f t="shared" si="0"/>
        <v>839520</v>
      </c>
      <c r="F42" s="15" t="s">
        <v>70</v>
      </c>
      <c r="G42" s="16">
        <v>26500000</v>
      </c>
      <c r="H42" s="17">
        <v>24500000</v>
      </c>
      <c r="I42" s="16">
        <f t="shared" si="1"/>
        <v>2000000</v>
      </c>
    </row>
    <row r="43" spans="2:9" x14ac:dyDescent="0.4">
      <c r="B43" s="15" t="s">
        <v>71</v>
      </c>
      <c r="C43" s="16"/>
      <c r="D43" s="17"/>
      <c r="E43" s="16">
        <f t="shared" si="0"/>
        <v>0</v>
      </c>
      <c r="F43" s="15" t="s">
        <v>72</v>
      </c>
      <c r="G43" s="16">
        <v>83000000</v>
      </c>
      <c r="H43" s="17">
        <v>81000000</v>
      </c>
      <c r="I43" s="16">
        <f t="shared" si="1"/>
        <v>2000000</v>
      </c>
    </row>
    <row r="44" spans="2:9" x14ac:dyDescent="0.4">
      <c r="B44" s="15" t="s">
        <v>73</v>
      </c>
      <c r="C44" s="16"/>
      <c r="D44" s="17"/>
      <c r="E44" s="16">
        <f t="shared" si="0"/>
        <v>0</v>
      </c>
      <c r="F44" s="15" t="s">
        <v>74</v>
      </c>
      <c r="G44" s="16"/>
      <c r="H44" s="17"/>
      <c r="I44" s="16">
        <f t="shared" si="1"/>
        <v>0</v>
      </c>
    </row>
    <row r="45" spans="2:9" x14ac:dyDescent="0.4">
      <c r="B45" s="15" t="s">
        <v>75</v>
      </c>
      <c r="C45" s="16"/>
      <c r="D45" s="17"/>
      <c r="E45" s="16">
        <f t="shared" si="0"/>
        <v>0</v>
      </c>
      <c r="F45" s="15" t="s">
        <v>76</v>
      </c>
      <c r="G45" s="16">
        <v>68634700</v>
      </c>
      <c r="H45" s="17">
        <v>76159872</v>
      </c>
      <c r="I45" s="16">
        <f t="shared" si="1"/>
        <v>-7525172</v>
      </c>
    </row>
    <row r="46" spans="2:9" x14ac:dyDescent="0.4">
      <c r="B46" s="15" t="s">
        <v>77</v>
      </c>
      <c r="C46" s="16">
        <v>63000000</v>
      </c>
      <c r="D46" s="17">
        <v>61000000</v>
      </c>
      <c r="E46" s="16">
        <f t="shared" si="0"/>
        <v>2000000</v>
      </c>
      <c r="F46" s="15" t="s">
        <v>78</v>
      </c>
      <c r="G46" s="16">
        <v>-525172</v>
      </c>
      <c r="H46" s="17">
        <v>-2292073</v>
      </c>
      <c r="I46" s="16">
        <f t="shared" si="1"/>
        <v>1766901</v>
      </c>
    </row>
    <row r="47" spans="2:9" x14ac:dyDescent="0.4">
      <c r="B47" s="15" t="s">
        <v>79</v>
      </c>
      <c r="C47" s="16">
        <v>19000000</v>
      </c>
      <c r="D47" s="17">
        <v>18000000</v>
      </c>
      <c r="E47" s="16">
        <f t="shared" si="0"/>
        <v>1000000</v>
      </c>
      <c r="F47" s="15"/>
      <c r="G47" s="16"/>
      <c r="H47" s="16"/>
      <c r="I47" s="16"/>
    </row>
    <row r="48" spans="2:9" x14ac:dyDescent="0.4">
      <c r="B48" s="15" t="s">
        <v>80</v>
      </c>
      <c r="C48" s="16">
        <v>26500000</v>
      </c>
      <c r="D48" s="17">
        <v>24500000</v>
      </c>
      <c r="E48" s="16">
        <f t="shared" si="0"/>
        <v>2000000</v>
      </c>
      <c r="F48" s="15"/>
      <c r="G48" s="16"/>
      <c r="H48" s="16"/>
      <c r="I48" s="16"/>
    </row>
    <row r="49" spans="2:9" x14ac:dyDescent="0.4">
      <c r="B49" s="15" t="s">
        <v>81</v>
      </c>
      <c r="C49" s="16">
        <v>83000000</v>
      </c>
      <c r="D49" s="17">
        <v>81000000</v>
      </c>
      <c r="E49" s="16">
        <f t="shared" si="0"/>
        <v>2000000</v>
      </c>
      <c r="F49" s="15"/>
      <c r="G49" s="16"/>
      <c r="H49" s="16"/>
      <c r="I49" s="16"/>
    </row>
    <row r="50" spans="2:9" x14ac:dyDescent="0.4">
      <c r="B50" s="15" t="s">
        <v>82</v>
      </c>
      <c r="C50" s="16"/>
      <c r="D50" s="17"/>
      <c r="E50" s="16">
        <f t="shared" si="0"/>
        <v>0</v>
      </c>
      <c r="F50" s="15"/>
      <c r="G50" s="16"/>
      <c r="H50" s="16"/>
      <c r="I50" s="16"/>
    </row>
    <row r="51" spans="2:9" x14ac:dyDescent="0.4">
      <c r="B51" s="15" t="s">
        <v>83</v>
      </c>
      <c r="C51" s="16"/>
      <c r="D51" s="17"/>
      <c r="E51" s="16">
        <f t="shared" si="0"/>
        <v>0</v>
      </c>
      <c r="F51" s="15"/>
      <c r="G51" s="16"/>
      <c r="H51" s="16"/>
      <c r="I51" s="16"/>
    </row>
    <row r="52" spans="2:9" x14ac:dyDescent="0.4">
      <c r="B52" s="15" t="s">
        <v>84</v>
      </c>
      <c r="C52" s="16"/>
      <c r="D52" s="17"/>
      <c r="E52" s="16">
        <f t="shared" si="0"/>
        <v>0</v>
      </c>
      <c r="F52" s="18"/>
      <c r="G52" s="19"/>
      <c r="H52" s="19"/>
      <c r="I52" s="19"/>
    </row>
    <row r="53" spans="2:9" x14ac:dyDescent="0.4">
      <c r="B53" s="15" t="s">
        <v>85</v>
      </c>
      <c r="C53" s="16">
        <v>1479600</v>
      </c>
      <c r="D53" s="17">
        <v>1479600</v>
      </c>
      <c r="E53" s="16">
        <f t="shared" si="0"/>
        <v>0</v>
      </c>
      <c r="F53" s="9" t="s">
        <v>86</v>
      </c>
      <c r="G53" s="10">
        <f>+G36 +G38 +G39 +G45</f>
        <v>404991462</v>
      </c>
      <c r="H53" s="10">
        <f>+H36 +H38 +H39 +H45</f>
        <v>412942485</v>
      </c>
      <c r="I53" s="10">
        <f t="shared" si="1"/>
        <v>-7951023</v>
      </c>
    </row>
    <row r="54" spans="2:9" x14ac:dyDescent="0.4">
      <c r="B54" s="9" t="s">
        <v>87</v>
      </c>
      <c r="C54" s="10">
        <f>+C9 +C27</f>
        <v>422001131</v>
      </c>
      <c r="D54" s="10">
        <f>+D9 +D27</f>
        <v>435449565</v>
      </c>
      <c r="E54" s="10">
        <f t="shared" si="0"/>
        <v>-13448434</v>
      </c>
      <c r="F54" s="20" t="s">
        <v>88</v>
      </c>
      <c r="G54" s="21">
        <f>+G34 +G53</f>
        <v>422001131</v>
      </c>
      <c r="H54" s="21">
        <f>+H34 +H53</f>
        <v>435449565</v>
      </c>
      <c r="I54" s="21">
        <f t="shared" si="1"/>
        <v>-13448434</v>
      </c>
    </row>
  </sheetData>
  <mergeCells count="5">
    <mergeCell ref="B3:I3"/>
    <mergeCell ref="B5:I5"/>
    <mergeCell ref="B7:E7"/>
    <mergeCell ref="F7:I7"/>
    <mergeCell ref="F35:I35"/>
  </mergeCells>
  <phoneticPr fontId="2"/>
  <pageMargins left="0.7" right="0.7" top="0.75" bottom="0.75" header="0.3" footer="0.3"/>
  <pageSetup paperSize="8" scale="60" fitToHeight="0" orientation="portrait" r:id="rId1"/>
  <headerFooter>
    <oddHeader>&amp;L社会福祉法人みかわ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第三号第一様式</vt:lpstr>
      <vt:lpstr>第三号第一様式!Print_Titles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cp:lastPrinted>2024-06-17T04:08:30Z</cp:lastPrinted>
  <dcterms:created xsi:type="dcterms:W3CDTF">2024-06-12T05:43:41Z</dcterms:created>
  <dcterms:modified xsi:type="dcterms:W3CDTF">2024-06-17T04:08:34Z</dcterms:modified>
</cp:coreProperties>
</file>